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225" yWindow="4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ŽoP!$A$1:$K$54</definedName>
  </definedNames>
  <calcPr calcId="145621"/>
</workbook>
</file>

<file path=xl/calcChain.xml><?xml version="1.0" encoding="utf-8"?>
<calcChain xmlns="http://schemas.openxmlformats.org/spreadsheetml/2006/main">
  <c r="F31" i="1" l="1"/>
  <c r="K25" i="1" l="1"/>
  <c r="E26" i="1"/>
  <c r="K27" i="1" s="1"/>
  <c r="I31" i="1" l="1"/>
  <c r="C31" i="1"/>
  <c r="I33" i="1" l="1"/>
  <c r="K22" i="1" l="1"/>
  <c r="K24" i="1" l="1"/>
  <c r="K23" i="1"/>
  <c r="H27" i="1" l="1"/>
  <c r="I32" i="1" s="1"/>
  <c r="I34" i="1" s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<sst xmlns="http://schemas.openxmlformats.org/spreadsheetml/2006/main" count="137" uniqueCount="133">
  <si>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</si>
  <si>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</si>
  <si>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</si>
  <si>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</si>
  <si>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</si>
  <si>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</si>
  <si>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</si>
  <si>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</si>
  <si>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ŽoP č.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</si>
  <si>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</si>
  <si>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</si>
  <si>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</si>
  <si>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</si>
  <si>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</si>
  <si>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</si>
  <si>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</si>
  <si>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</si>
  <si>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</si>
  <si>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</si>
  <si>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</si>
  <si>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</si>
  <si>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</si>
  <si>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</si>
  <si>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</si>
  <si>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</si>
  <si>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</si>
  <si>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</si>
  <si>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</si>
  <si>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</si>
  <si>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</si>
  <si>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</si>
  <si>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</si>
  <si>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</si>
  <si>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</si>
  <si>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</si>
  <si>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</si>
  <si>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</si>
  <si>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</si>
  <si>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</si>
  <si>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</si>
  <si>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</si>
  <si>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</si>
  <si>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</si>
  <si>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</si>
  <si>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</si>
  <si>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</si>
  <si>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</si>
  <si>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</si>
  <si>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</si>
  <si>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</si>
  <si>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</si>
  <si>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</si>
  <si>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</si>
  <si>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</si>
  <si>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</si>
  <si>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</si>
  <si>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</si>
  <si>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</si>
  <si>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</si>
  <si>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</si>
  <si>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</si>
  <si>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</si>
  <si>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</si>
  <si>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</si>
  <si>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</si>
  <si>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</si>
  <si>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</si>
  <si>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</si>
  <si>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</si>
  <si>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</si>
  <si>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</si>
  <si>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</si>
  <si>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</si>
  <si>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</si>
  <si>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</si>
  <si>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</si>
  <si>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</si>
  <si>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</si>
  <si>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</si>
  <si>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</si>
  <si>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</si>
  <si>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</si>
  <si>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</si>
  <si>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</si>
  <si>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</si>
  <si>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</si>
  <si>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</si>
  <si>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</si>
  <si>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</si>
  <si>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</si>
  <si>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</si>
  <si>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</si>
  <si>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</si>
  <si>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</si>
  <si>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</si>
  <si>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</si>
  <si>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</si>
  <si>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</si>
  <si>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</si>
  <si>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</si>
  <si>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</si>
  <si>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</si>
  <si>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</si>
  <si>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</si>
  <si>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</si>
  <si>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</si>
  <si>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</si>
  <si>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</si>
  <si>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</si>
  <si>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</si>
  <si>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</si>
  <si>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</si>
  <si>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</si>
  <si>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t>Rekapitulace čerpání finančního příspěvku - dle Žádostí o platbu za jednotlivá zúčtovací období r. 2020</t>
  </si>
  <si>
    <t>do 31.12.2019</t>
  </si>
  <si>
    <t>Čerpáno celkem za zúčtovací období r. 2020</t>
  </si>
  <si>
    <t>Čerpáno celkem za zúčtovací období od 1.7.2016 do 31.12.2019</t>
  </si>
  <si>
    <t>Žádost o platbu č. 17 - závěrečná</t>
  </si>
  <si>
    <t>zúčtovací období: 1. 9. 2020 - 31. 12. 2020</t>
  </si>
  <si>
    <t>Žádost o platbu doručí Smluvní partner Svazu měst a obcí v listinné podobě nejpozději do 15. ledna 2021, nejdříve však poté, co:</t>
  </si>
  <si>
    <t xml:space="preserve">a) uplyne sedmnácté zúčtovací období,  </t>
  </si>
  <si>
    <t>15.</t>
  </si>
  <si>
    <t>16.</t>
  </si>
  <si>
    <t>17.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</si>
  <si>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případných jejích dodatků</t>
    </r>
    <r>
      <rPr>
        <sz val="9"/>
        <color theme="4" tint="-0.249977111117893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</si>
  <si>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ŽoP č. 15</t>
  </si>
  <si>
    <t>ŽoP č. 16</t>
  </si>
  <si>
    <t xml:space="preserve">b) Smluvní partner Smluvní partner realizuje a zaeviduje stanovený minimální počet aktivit za každý měsíc (odst. 2 čl. I. přílohy č. 2 Dodatku) případně dostatečně vysvětlí nesplnění minimálního počtu aktivit (odst. 3 čl. I. přílohy č. 2 Smlouvy); </t>
  </si>
  <si>
    <t xml:space="preserve">c) Smluvní partner splní svou povinnost zpracovat za každý měsíc sebehodnotící zprávu (čl. III. přílohy č. 2 Smlouvy); </t>
  </si>
  <si>
    <t>d) Smluvní partner Smluvní partner uspořádá pravidelné setkání starostů se stanovenou minimální účastí (odst. 2 a 3 čl. II. přílohy č. 2 Dodatku) a splní i další povinnosti uvedené v odst. 7 čl. II přílohy č. 2 Dodatku, popř. i povinnosti uvedené v odst. 9 čl. II. přílohy č. 2 Dodatku,</t>
  </si>
  <si>
    <t>e) Smluvní partner splní výstupy v oblasti Sociální potřeby v DSO dle čl. IV. Přílohy č. 2 Dodatku,</t>
  </si>
  <si>
    <t>f) Smluvní partner předloží Zprávu v souvislosti s ověřením koncepčních záměrů meziobecní spolupráce za území DSO (čl. V. přílohy č. 2 Dodatku),</t>
  </si>
  <si>
    <t>g) Smluvní partner předloží Přehled o stavu veřejnoprávních smluv na území DSO (čl. VI. přílohy č. 2 Dodatku).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</si>
</sst>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22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4" tint="-0.249977111117893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4"/>
      </left>
      <right/>
      <top style="thin">
        <color theme="1" tint="0.34998626667073579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</borders>
  <cellStyleXfs count="1">
    <xf numFmtId="4" fontId="0" fillId="0" borderId="0">
      <alignment vertical="center"/>
    </xf>
  </cellStyleXfs>
  <cellXfs count="91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19" fillId="0" borderId="0" xfId="0" applyFont="1">
      <alignment vertical="center"/>
    </xf>
    <xf numFmtId="4" fontId="5" fillId="0" borderId="0" xfId="0" applyFont="1" applyBorder="1" applyAlignment="1">
      <alignment horizontal="right" indent="1"/>
    </xf>
    <xf numFmtId="4" fontId="5" fillId="0" borderId="21" xfId="0" applyFont="1" applyBorder="1" applyAlignment="1"/>
    <xf numFmtId="4" fontId="5" fillId="0" borderId="22" xfId="0" applyFont="1" applyBorder="1" applyAlignment="1">
      <alignment horizontal="right" indent="1"/>
    </xf>
    <xf numFmtId="4" fontId="18" fillId="0" borderId="0" xfId="0" applyFont="1" applyAlignment="1">
      <alignment horizontal="left" vertical="center" wrapText="1"/>
    </xf>
    <xf numFmtId="4" fontId="13" fillId="0" borderId="0" xfId="0" applyFont="1" applyAlignment="1">
      <alignment vertical="center" wrapText="1"/>
    </xf>
    <xf numFmtId="4" fontId="16" fillId="0" borderId="0" xfId="0" applyFont="1" applyAlignment="1">
      <alignment horizontal="left" vertical="center" wrapText="1"/>
    </xf>
    <xf numFmtId="4" fontId="2" fillId="0" borderId="0" xfId="0" applyFont="1" applyAlignment="1">
      <alignment horizontal="center"/>
    </xf>
    <xf numFmtId="4" fontId="3" fillId="0" borderId="0" xfId="0" applyFont="1" applyAlignment="1">
      <alignment vertical="center" wrapText="1"/>
    </xf>
    <xf numFmtId="4" fontId="2" fillId="0" borderId="0" xfId="0" applyFont="1" applyAlignment="1">
      <alignment horizontal="center" vertical="center"/>
    </xf>
    <xf numFmtId="4" fontId="2" fillId="0" borderId="0" xfId="0" applyFont="1" applyBorder="1" applyAlignment="1">
      <alignment horizontal="left" vertical="center"/>
    </xf>
    <xf numFmtId="4" fontId="14" fillId="0" borderId="0" xfId="0" applyFont="1" applyAlignment="1">
      <alignment horizontal="left" vertical="center" wrapText="1"/>
    </xf>
    <xf numFmtId="4" fontId="16" fillId="0" borderId="0" xfId="0" applyFont="1" applyAlignment="1">
      <alignment horizontal="left" vertical="center"/>
    </xf>
    <xf numFmtId="4" fontId="16" fillId="0" borderId="0" xfId="0" applyFont="1" applyAlignment="1">
      <alignment vertical="center" wrapTex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164" fontId="2" fillId="2" borderId="4" xfId="0" quotePrefix="1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4" fontId="5" fillId="0" borderId="0" xfId="0" applyFont="1" applyBorder="1" applyAlignment="1">
      <alignment horizontal="right" indent="1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5" fillId="3" borderId="4" xfId="0" applyFont="1" applyFill="1" applyBorder="1" applyAlignment="1">
      <alignment horizontal="center" vertical="center"/>
    </xf>
    <xf numFmtId="164" fontId="21" fillId="3" borderId="24" xfId="0" applyNumberFormat="1" applyFont="1" applyFill="1" applyBorder="1" applyAlignment="1">
      <alignment horizontal="center" vertical="center"/>
    </xf>
    <xf numFmtId="164" fontId="21" fillId="3" borderId="21" xfId="0" applyNumberFormat="1" applyFont="1" applyFill="1" applyBorder="1" applyAlignment="1">
      <alignment horizontal="center" vertical="center"/>
    </xf>
    <xf numFmtId="164" fontId="21" fillId="3" borderId="22" xfId="0" applyNumberFormat="1" applyFont="1" applyFill="1" applyBorder="1" applyAlignment="1">
      <alignment horizontal="center" vertical="center"/>
    </xf>
    <xf numFmtId="164" fontId="21" fillId="3" borderId="25" xfId="0" applyNumberFormat="1" applyFont="1" applyFill="1" applyBorder="1" applyAlignment="1">
      <alignment horizontal="center" vertical="center"/>
    </xf>
    <xf numFmtId="164" fontId="21" fillId="3" borderId="0" xfId="0" applyNumberFormat="1" applyFont="1" applyFill="1" applyBorder="1" applyAlignment="1">
      <alignment horizontal="center" vertical="center"/>
    </xf>
    <xf numFmtId="164" fontId="21" fillId="3" borderId="23" xfId="0" applyNumberFormat="1" applyFont="1" applyFill="1" applyBorder="1" applyAlignment="1">
      <alignment horizontal="center" vertical="center"/>
    </xf>
    <xf numFmtId="164" fontId="21" fillId="3" borderId="26" xfId="0" applyNumberFormat="1" applyFont="1" applyFill="1" applyBorder="1" applyAlignment="1">
      <alignment horizontal="center" vertical="center"/>
    </xf>
    <xf numFmtId="164" fontId="21" fillId="3" borderId="27" xfId="0" applyNumberFormat="1" applyFont="1" applyFill="1" applyBorder="1" applyAlignment="1">
      <alignment horizontal="center" vertical="center"/>
    </xf>
    <xf numFmtId="164" fontId="21" fillId="3" borderId="28" xfId="0" applyNumberFormat="1" applyFont="1" applyFill="1" applyBorder="1" applyAlignment="1">
      <alignment horizontal="center"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</cellXfs>
  <cellStyles count="1">
    <cellStyle name="Normální" xfId="0" builtinId="0" customBuiltin="1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256121</xdr:colOff>
      <xdr:row>0</xdr:row>
      <xdr:rowOff>41877</xdr:rowOff>
    </xdr:from>
    <xdr:to>
      <xdr:col>6</xdr:col>
      <xdr:colOff>356031</xdr:colOff>
      <xdr:row>2</xdr:row>
      <xdr:rowOff>78027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18371" y="41877"/>
          <a:ext cx="81428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4"/>
  <sheetViews>
    <sheetView showGridLines="0" tabSelected="1" zoomScaleNormal="100" zoomScaleSheetLayoutView="100" workbookViewId="0">
      <selection activeCell="L28" sqref="L28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81" t="s">
        <v>117</v>
      </c>
      <c r="C4" s="81"/>
      <c r="D4" s="81"/>
      <c r="E4" s="81"/>
      <c r="F4" s="81"/>
      <c r="G4" s="81"/>
      <c r="H4" s="81"/>
      <c r="I4" s="81"/>
      <c r="J4" s="81"/>
    </row>
    <row r="5" spans="2:10" ht="18" customHeight="1" x14ac:dyDescent="0.25">
      <c r="B5" s="82" t="s">
        <v>118</v>
      </c>
      <c r="C5" s="82"/>
      <c r="D5" s="82"/>
      <c r="E5" s="82"/>
      <c r="F5" s="82"/>
      <c r="G5" s="82"/>
      <c r="H5" s="82"/>
      <c r="I5" s="82"/>
      <c r="J5" s="82"/>
    </row>
    <row r="6" spans="2:10" ht="3.75" customHeight="1" x14ac:dyDescent="0.25">
      <c r="B6" s="22"/>
      <c r="C6" s="22"/>
      <c r="D6" s="22"/>
      <c r="E6" s="22"/>
      <c r="F6" s="22"/>
      <c r="G6" s="22"/>
      <c r="H6" s="22"/>
      <c r="I6" s="22"/>
      <c r="J6" s="22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84"/>
      <c r="F13" s="85"/>
      <c r="G13" s="85"/>
      <c r="H13" s="85"/>
      <c r="I13" s="85"/>
      <c r="J13" s="86"/>
    </row>
    <row r="14" spans="2:10" ht="14.25" customHeight="1" x14ac:dyDescent="0.2">
      <c r="B14" s="11" t="s">
        <v>6</v>
      </c>
      <c r="C14" s="12"/>
      <c r="D14" s="12"/>
      <c r="E14" s="84"/>
      <c r="F14" s="85"/>
      <c r="G14" s="85"/>
      <c r="H14" s="85"/>
      <c r="I14" s="85"/>
      <c r="J14" s="86"/>
    </row>
    <row r="15" spans="2:10" ht="14.25" customHeight="1" x14ac:dyDescent="0.2">
      <c r="B15" s="11" t="s">
        <v>7</v>
      </c>
      <c r="C15" s="12"/>
      <c r="D15" s="12"/>
      <c r="E15" s="87"/>
      <c r="F15" s="88"/>
      <c r="G15" s="88"/>
      <c r="H15" s="88"/>
      <c r="I15" s="88"/>
      <c r="J15" s="89"/>
    </row>
    <row r="16" spans="2:10" ht="14.25" customHeight="1" x14ac:dyDescent="0.2">
      <c r="B16" s="11" t="s">
        <v>23</v>
      </c>
      <c r="C16" s="12"/>
      <c r="D16" s="12"/>
      <c r="E16" s="84"/>
      <c r="F16" s="85"/>
      <c r="G16" s="85"/>
      <c r="H16" s="85"/>
      <c r="I16" s="85"/>
      <c r="J16" s="86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90" t="s">
        <v>124</v>
      </c>
      <c r="C18" s="90"/>
      <c r="D18" s="90"/>
      <c r="E18" s="90"/>
      <c r="F18" s="90"/>
      <c r="G18" s="90"/>
      <c r="H18" s="90"/>
      <c r="I18" s="90"/>
      <c r="J18" s="90"/>
    </row>
    <row r="19" spans="2:22" ht="18" customHeight="1" x14ac:dyDescent="0.2"/>
    <row r="20" spans="2:22" x14ac:dyDescent="0.2">
      <c r="B20" s="5" t="s">
        <v>109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71" t="s">
        <v>13</v>
      </c>
      <c r="C21" s="71"/>
      <c r="D21" s="71"/>
      <c r="E21" s="83" t="s">
        <v>110</v>
      </c>
      <c r="F21" s="83"/>
      <c r="G21" s="83"/>
      <c r="H21" s="71" t="s">
        <v>21</v>
      </c>
      <c r="I21" s="71"/>
      <c r="J21" s="71"/>
      <c r="K21" s="37">
        <v>42150</v>
      </c>
    </row>
    <row r="22" spans="2:22" x14ac:dyDescent="0.2">
      <c r="B22" s="61">
        <v>44075</v>
      </c>
      <c r="C22" s="61"/>
      <c r="D22" s="62"/>
      <c r="E22" s="66"/>
      <c r="F22" s="67"/>
      <c r="G22" s="68"/>
      <c r="H22" s="72">
        <v>0</v>
      </c>
      <c r="I22" s="73"/>
      <c r="J22" s="74"/>
      <c r="K22" s="20" t="str">
        <f>IF($E22&gt;$K$21,"Zadaný finanční příspěvek přesáhl limit za měsíc!","")</f>
        <v/>
      </c>
      <c r="L22" s="20"/>
    </row>
    <row r="23" spans="2:22" x14ac:dyDescent="0.2">
      <c r="B23" s="61">
        <v>44105</v>
      </c>
      <c r="C23" s="61"/>
      <c r="D23" s="62"/>
      <c r="E23" s="66"/>
      <c r="F23" s="67"/>
      <c r="G23" s="68"/>
      <c r="H23" s="75"/>
      <c r="I23" s="76"/>
      <c r="J23" s="77"/>
      <c r="K23" s="20" t="str">
        <f>IF($E23&gt;$K$21,"Zadaný finanční příspěvek přesáhl limit za měsíc!","")</f>
        <v/>
      </c>
      <c r="L23" s="20"/>
    </row>
    <row r="24" spans="2:22" x14ac:dyDescent="0.2">
      <c r="B24" s="61">
        <v>44136</v>
      </c>
      <c r="C24" s="61"/>
      <c r="D24" s="62"/>
      <c r="E24" s="66"/>
      <c r="F24" s="67"/>
      <c r="G24" s="68"/>
      <c r="H24" s="78"/>
      <c r="I24" s="79"/>
      <c r="J24" s="80"/>
      <c r="K24" s="20" t="str">
        <f>IF($E24&gt;$K$21,"Zadaný finanční příspěvek přesáhl limit za měsíc!","")</f>
        <v/>
      </c>
      <c r="L24" s="20"/>
    </row>
    <row r="25" spans="2:22" x14ac:dyDescent="0.2">
      <c r="B25" s="61">
        <v>44166</v>
      </c>
      <c r="C25" s="61"/>
      <c r="D25" s="62"/>
      <c r="E25" s="66"/>
      <c r="F25" s="67"/>
      <c r="G25" s="68"/>
      <c r="H25" s="70" t="s">
        <v>22</v>
      </c>
      <c r="I25" s="71"/>
      <c r="J25" s="71"/>
      <c r="K25" s="20" t="str">
        <f>IF($E25&gt;$K$21,"Zadaný finanční příspěvek přesáhl limit za měsíc!","")</f>
        <v/>
      </c>
      <c r="L25" s="20"/>
    </row>
    <row r="26" spans="2:22" ht="25.5" customHeight="1" thickBot="1" x14ac:dyDescent="0.25">
      <c r="B26" s="63" t="s">
        <v>111</v>
      </c>
      <c r="C26" s="63"/>
      <c r="D26" s="63"/>
      <c r="E26" s="69">
        <f>SUM(E22:G25)</f>
        <v>0</v>
      </c>
      <c r="F26" s="69"/>
      <c r="G26" s="69"/>
      <c r="H26" s="64">
        <v>0</v>
      </c>
      <c r="I26" s="64"/>
      <c r="J26" s="64"/>
    </row>
    <row r="27" spans="2:22" ht="27" customHeight="1" thickBot="1" x14ac:dyDescent="0.25">
      <c r="B27" s="7"/>
      <c r="C27" s="8"/>
      <c r="D27" s="8"/>
      <c r="E27" s="9"/>
      <c r="F27" s="9"/>
      <c r="G27" s="10" t="s">
        <v>15</v>
      </c>
      <c r="H27" s="54">
        <f>E26-H26</f>
        <v>0</v>
      </c>
      <c r="I27" s="55"/>
      <c r="J27" s="56"/>
      <c r="K27" s="20" t="str">
        <f>IF($E26&gt;4*$K$21,"Zadaný finanční příspěvek přesáhl limit za zúčtovací období!","")</f>
        <v/>
      </c>
      <c r="L27" s="20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2:22" ht="12" customHeight="1" x14ac:dyDescent="0.2"/>
    <row r="29" spans="2:22" x14ac:dyDescent="0.2">
      <c r="B29" s="65" t="s">
        <v>113</v>
      </c>
      <c r="C29" s="65"/>
      <c r="D29" s="65"/>
      <c r="E29" s="65"/>
      <c r="F29" s="65"/>
      <c r="G29" s="65"/>
      <c r="H29" s="65"/>
      <c r="I29" s="65"/>
      <c r="J29" s="65"/>
    </row>
    <row r="30" spans="2:22" x14ac:dyDescent="0.2">
      <c r="B30" s="23" t="s">
        <v>8</v>
      </c>
      <c r="C30" s="57" t="s">
        <v>112</v>
      </c>
      <c r="D30" s="57"/>
      <c r="E30" s="36" t="s">
        <v>8</v>
      </c>
      <c r="F30" s="57" t="s">
        <v>112</v>
      </c>
      <c r="G30" s="57"/>
      <c r="H30" s="36" t="s">
        <v>8</v>
      </c>
      <c r="I30" s="57" t="s">
        <v>112</v>
      </c>
      <c r="J30" s="57"/>
    </row>
    <row r="31" spans="2:22" x14ac:dyDescent="0.2">
      <c r="B31" s="13" t="s">
        <v>121</v>
      </c>
      <c r="C31" s="58">
        <f>IFERROR(VLOOKUP($E$15,databaze!$B$2:$E$84,3,FALSE),0)</f>
        <v>0</v>
      </c>
      <c r="D31" s="59"/>
      <c r="E31" s="13" t="s">
        <v>122</v>
      </c>
      <c r="F31" s="58">
        <f>IFERROR(VLOOKUP($E$15,databaze!$B$2:$E$84,4,FALSE),0)</f>
        <v>0</v>
      </c>
      <c r="G31" s="59"/>
      <c r="H31" s="13" t="s">
        <v>123</v>
      </c>
      <c r="I31" s="58">
        <f>E26</f>
        <v>0</v>
      </c>
      <c r="J31" s="59"/>
    </row>
    <row r="32" spans="2:22" ht="15.75" customHeight="1" x14ac:dyDescent="0.2">
      <c r="B32" s="40"/>
      <c r="C32" s="40"/>
      <c r="D32" s="40"/>
      <c r="E32" s="40"/>
      <c r="F32" s="40"/>
      <c r="G32" s="40"/>
      <c r="H32" s="41" t="s">
        <v>115</v>
      </c>
      <c r="I32" s="52">
        <f>SUM(C31:C31)+SUM(F31:F31)+SUM(I31:I31)</f>
        <v>0</v>
      </c>
      <c r="J32" s="53"/>
      <c r="K32" s="20"/>
    </row>
    <row r="33" spans="1:11" ht="15.75" customHeight="1" x14ac:dyDescent="0.2">
      <c r="B33" s="39"/>
      <c r="C33" s="39"/>
      <c r="D33" s="39"/>
      <c r="E33" s="39"/>
      <c r="F33" s="39"/>
      <c r="G33" s="39"/>
      <c r="H33" s="39" t="s">
        <v>116</v>
      </c>
      <c r="I33" s="58">
        <f>IFERROR(VLOOKUP($E$15,databaze!$B$2:$E$84,2,FALSE),0)</f>
        <v>0</v>
      </c>
      <c r="J33" s="59"/>
      <c r="K33" s="20"/>
    </row>
    <row r="34" spans="1:11" ht="14.25" customHeight="1" x14ac:dyDescent="0.2">
      <c r="B34" s="60" t="s">
        <v>12</v>
      </c>
      <c r="C34" s="60"/>
      <c r="D34" s="60"/>
      <c r="E34" s="60"/>
      <c r="F34" s="60"/>
      <c r="G34" s="60"/>
      <c r="H34" s="60"/>
      <c r="I34" s="52">
        <f>I32+I33</f>
        <v>0</v>
      </c>
      <c r="J34" s="53"/>
    </row>
    <row r="35" spans="1:11" ht="9.75" customHeight="1" x14ac:dyDescent="0.2">
      <c r="B35" s="39"/>
      <c r="C35" s="39"/>
      <c r="D35" s="39"/>
      <c r="E35" s="39"/>
      <c r="F35" s="39"/>
      <c r="G35" s="39"/>
      <c r="H35" s="39"/>
      <c r="J35" s="3"/>
    </row>
    <row r="36" spans="1:11" ht="9.75" customHeight="1" x14ac:dyDescent="0.2">
      <c r="J36" s="3"/>
    </row>
    <row r="37" spans="1:11" ht="12.75" customHeight="1" x14ac:dyDescent="0.2">
      <c r="A37" s="51" t="s">
        <v>119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</row>
    <row r="38" spans="1:11" ht="11.25" customHeight="1" x14ac:dyDescent="0.2">
      <c r="A38" s="50" t="s">
        <v>120</v>
      </c>
      <c r="B38" s="50"/>
      <c r="C38" s="50"/>
      <c r="D38" s="50"/>
      <c r="E38" s="50"/>
      <c r="F38" s="50"/>
      <c r="G38" s="50"/>
      <c r="H38" s="50"/>
      <c r="I38" s="50"/>
      <c r="J38" s="50"/>
      <c r="K38" s="38"/>
    </row>
    <row r="39" spans="1:11" ht="21.75" customHeight="1" x14ac:dyDescent="0.2">
      <c r="A39" s="44" t="s">
        <v>127</v>
      </c>
      <c r="B39" s="44"/>
      <c r="C39" s="44"/>
      <c r="D39" s="44"/>
      <c r="E39" s="44"/>
      <c r="F39" s="44"/>
      <c r="G39" s="44"/>
      <c r="H39" s="44"/>
      <c r="I39" s="44"/>
      <c r="J39" s="44"/>
      <c r="K39" s="43"/>
    </row>
    <row r="40" spans="1:11" ht="11.25" customHeight="1" x14ac:dyDescent="0.2">
      <c r="A40" s="44" t="s">
        <v>128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</row>
    <row r="41" spans="1:11" ht="11.25" customHeight="1" x14ac:dyDescent="0.2">
      <c r="A41" s="44" t="s">
        <v>129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</row>
    <row r="42" spans="1:11" ht="11.25" customHeight="1" x14ac:dyDescent="0.2">
      <c r="A42" s="44" t="s">
        <v>130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</row>
    <row r="43" spans="1:11" ht="21.75" customHeight="1" x14ac:dyDescent="0.2">
      <c r="A43" s="44" t="s">
        <v>131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 ht="11.25" customHeight="1" x14ac:dyDescent="0.2">
      <c r="A44" s="44" t="s">
        <v>132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1.25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</row>
    <row r="46" spans="1:11" ht="48.75" customHeight="1" x14ac:dyDescent="0.2">
      <c r="B46" s="49" t="s">
        <v>108</v>
      </c>
      <c r="C46" s="49"/>
      <c r="D46" s="49"/>
      <c r="E46" s="49"/>
      <c r="F46" s="49"/>
      <c r="G46" s="49"/>
      <c r="H46" s="49"/>
      <c r="I46" s="49"/>
      <c r="J46" s="49"/>
      <c r="K46" s="35"/>
    </row>
    <row r="47" spans="1:11" ht="13.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ht="13.5" customHeight="1" x14ac:dyDescent="0.2"/>
    <row r="49" spans="1:11" x14ac:dyDescent="0.2">
      <c r="A49" s="14" t="s">
        <v>16</v>
      </c>
      <c r="B49" s="48"/>
      <c r="C49" s="48"/>
      <c r="D49" s="48"/>
      <c r="E49" s="14" t="s">
        <v>17</v>
      </c>
      <c r="F49" s="19"/>
      <c r="G49" s="47"/>
      <c r="H49" s="47"/>
      <c r="I49" s="47"/>
      <c r="J49" s="47"/>
      <c r="K49" s="47"/>
    </row>
    <row r="50" spans="1:11" ht="4.5" customHeight="1" x14ac:dyDescent="0.2">
      <c r="A50" s="14"/>
      <c r="B50" s="17" t="s">
        <v>18</v>
      </c>
      <c r="C50" s="18"/>
      <c r="D50" s="18"/>
      <c r="E50" s="14"/>
      <c r="F50" s="17" t="s">
        <v>19</v>
      </c>
      <c r="G50" s="45" t="s">
        <v>9</v>
      </c>
      <c r="H50" s="45"/>
      <c r="I50" s="45"/>
      <c r="J50" s="45"/>
      <c r="K50" s="45"/>
    </row>
    <row r="51" spans="1:11" x14ac:dyDescent="0.2">
      <c r="C51" s="2"/>
      <c r="D51" s="2"/>
      <c r="E51" s="2"/>
      <c r="F51" s="2"/>
      <c r="G51" s="15" t="s">
        <v>10</v>
      </c>
      <c r="H51" s="16"/>
      <c r="I51" s="16"/>
      <c r="J51" s="16"/>
      <c r="K51" s="16"/>
    </row>
    <row r="52" spans="1:11" x14ac:dyDescent="0.2">
      <c r="B52" s="2"/>
      <c r="C52" s="2"/>
      <c r="D52" s="2"/>
      <c r="E52" s="2"/>
      <c r="F52" s="2"/>
      <c r="G52" s="15" t="s">
        <v>11</v>
      </c>
      <c r="H52" s="16"/>
      <c r="I52" s="16"/>
      <c r="J52" s="16"/>
      <c r="K52" s="16"/>
    </row>
    <row r="53" spans="1:11" ht="9" customHeight="1" x14ac:dyDescent="0.2">
      <c r="B53" s="2"/>
      <c r="C53" s="2"/>
      <c r="D53" s="2"/>
      <c r="E53" s="2"/>
      <c r="F53" s="2"/>
      <c r="G53" s="2"/>
      <c r="H53" s="2"/>
    </row>
    <row r="54" spans="1:11" ht="47.25" customHeight="1" x14ac:dyDescent="0.2">
      <c r="A54" s="46" t="s">
        <v>14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</row>
  </sheetData>
  <sheetProtection sheet="1" objects="1" scenarios="1"/>
  <protectedRanges>
    <protectedRange sqref="E22:G25" name="Soupisky"/>
    <protectedRange sqref="E13:J14" name="Hlavicka"/>
    <protectedRange sqref="E15:J16" name="Hlavicka_1"/>
    <protectedRange sqref="B49:D49 F49:K49" name="Podpis_1"/>
  </protectedRanges>
  <mergeCells count="48">
    <mergeCell ref="B4:J4"/>
    <mergeCell ref="B5:J5"/>
    <mergeCell ref="B21:D21"/>
    <mergeCell ref="B22:D22"/>
    <mergeCell ref="E21:G21"/>
    <mergeCell ref="H21:J21"/>
    <mergeCell ref="E22:G22"/>
    <mergeCell ref="E16:J16"/>
    <mergeCell ref="E13:J13"/>
    <mergeCell ref="E14:J14"/>
    <mergeCell ref="E15:J15"/>
    <mergeCell ref="B18:J18"/>
    <mergeCell ref="B24:D24"/>
    <mergeCell ref="B26:D26"/>
    <mergeCell ref="H26:J26"/>
    <mergeCell ref="B29:J29"/>
    <mergeCell ref="E24:G24"/>
    <mergeCell ref="E26:G26"/>
    <mergeCell ref="B25:D25"/>
    <mergeCell ref="E25:G25"/>
    <mergeCell ref="H25:J25"/>
    <mergeCell ref="H22:J24"/>
    <mergeCell ref="B23:D23"/>
    <mergeCell ref="E23:G23"/>
    <mergeCell ref="A38:J38"/>
    <mergeCell ref="A37:K37"/>
    <mergeCell ref="I32:J32"/>
    <mergeCell ref="H27:J27"/>
    <mergeCell ref="C30:D30"/>
    <mergeCell ref="F30:G30"/>
    <mergeCell ref="I30:J30"/>
    <mergeCell ref="C31:D31"/>
    <mergeCell ref="F31:G31"/>
    <mergeCell ref="I31:J31"/>
    <mergeCell ref="B34:H34"/>
    <mergeCell ref="I33:J33"/>
    <mergeCell ref="I34:J34"/>
    <mergeCell ref="A39:J39"/>
    <mergeCell ref="G50:K50"/>
    <mergeCell ref="A54:K54"/>
    <mergeCell ref="G49:K49"/>
    <mergeCell ref="A40:K40"/>
    <mergeCell ref="A41:K41"/>
    <mergeCell ref="B49:D49"/>
    <mergeCell ref="A42:K42"/>
    <mergeCell ref="A44:K44"/>
    <mergeCell ref="A43:K43"/>
    <mergeCell ref="B46:J46"/>
  </mergeCells>
  <conditionalFormatting sqref="H27:J27">
    <cfRule type="cellIs" dxfId="9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scale="9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showGridLines="0" workbookViewId="0">
      <selection activeCell="C28" sqref="C28"/>
    </sheetView>
  </sheetViews>
  <sheetFormatPr defaultRowHeight="12.75" x14ac:dyDescent="0.2"/>
  <cols>
    <col min="1" max="1" width="9.140625" style="1"/>
    <col min="2" max="2" width="14" style="34" customWidth="1"/>
    <col min="3" max="3" width="15.7109375" style="1" customWidth="1"/>
    <col min="4" max="5" width="13.5703125" style="1" customWidth="1"/>
  </cols>
  <sheetData>
    <row r="1" spans="1:5" x14ac:dyDescent="0.2">
      <c r="A1" s="24" t="s">
        <v>24</v>
      </c>
      <c r="B1" s="25" t="s">
        <v>20</v>
      </c>
      <c r="C1" s="26" t="s">
        <v>114</v>
      </c>
      <c r="D1" s="26" t="s">
        <v>125</v>
      </c>
      <c r="E1" s="26" t="s">
        <v>126</v>
      </c>
    </row>
    <row r="2" spans="1:5" x14ac:dyDescent="0.2">
      <c r="A2" s="27" t="s">
        <v>25</v>
      </c>
      <c r="B2" s="27">
        <v>69535086</v>
      </c>
      <c r="C2" s="28">
        <v>3655055</v>
      </c>
      <c r="D2" s="28">
        <v>84022</v>
      </c>
      <c r="E2" s="28">
        <v>126314</v>
      </c>
    </row>
    <row r="3" spans="1:5" x14ac:dyDescent="0.2">
      <c r="A3" s="29" t="s">
        <v>26</v>
      </c>
      <c r="B3" s="29">
        <v>70968721</v>
      </c>
      <c r="C3" s="30">
        <v>3605923</v>
      </c>
      <c r="D3" s="30">
        <v>84300</v>
      </c>
      <c r="E3" s="30">
        <v>103509</v>
      </c>
    </row>
    <row r="4" spans="1:5" x14ac:dyDescent="0.2">
      <c r="A4" s="29" t="s">
        <v>27</v>
      </c>
      <c r="B4" s="29">
        <v>71213996</v>
      </c>
      <c r="C4" s="30">
        <v>3498856</v>
      </c>
      <c r="D4" s="30">
        <v>84118</v>
      </c>
      <c r="E4" s="30">
        <v>95592</v>
      </c>
    </row>
    <row r="5" spans="1:5" x14ac:dyDescent="0.2">
      <c r="A5" s="29" t="s">
        <v>28</v>
      </c>
      <c r="B5" s="29">
        <v>70957606</v>
      </c>
      <c r="C5" s="30">
        <v>3637860</v>
      </c>
      <c r="D5" s="30">
        <v>84298</v>
      </c>
      <c r="E5" s="30">
        <v>126447</v>
      </c>
    </row>
    <row r="6" spans="1:5" x14ac:dyDescent="0.2">
      <c r="A6" s="29" t="s">
        <v>29</v>
      </c>
      <c r="B6" s="29">
        <v>61904040</v>
      </c>
      <c r="C6" s="30">
        <v>3650515</v>
      </c>
      <c r="D6" s="30">
        <v>84296</v>
      </c>
      <c r="E6" s="30">
        <v>126444</v>
      </c>
    </row>
    <row r="7" spans="1:5" x14ac:dyDescent="0.2">
      <c r="A7" s="29" t="s">
        <v>30</v>
      </c>
      <c r="B7" s="29">
        <v>4379322</v>
      </c>
      <c r="C7" s="30">
        <v>2778697</v>
      </c>
      <c r="D7" s="30">
        <v>84300</v>
      </c>
      <c r="E7" s="30">
        <v>104006</v>
      </c>
    </row>
    <row r="8" spans="1:5" x14ac:dyDescent="0.2">
      <c r="A8" s="29" t="s">
        <v>31</v>
      </c>
      <c r="B8" s="29">
        <v>4513151</v>
      </c>
      <c r="C8" s="30">
        <v>3661271</v>
      </c>
      <c r="D8" s="30">
        <v>97711</v>
      </c>
      <c r="E8" s="30">
        <v>126450</v>
      </c>
    </row>
    <row r="9" spans="1:5" x14ac:dyDescent="0.2">
      <c r="A9" s="29" t="s">
        <v>32</v>
      </c>
      <c r="B9" s="29">
        <v>70956545</v>
      </c>
      <c r="C9" s="30">
        <v>3691383</v>
      </c>
      <c r="D9" s="30">
        <v>84300</v>
      </c>
      <c r="E9" s="30">
        <v>126142</v>
      </c>
    </row>
    <row r="10" spans="1:5" x14ac:dyDescent="0.2">
      <c r="A10" s="29" t="s">
        <v>33</v>
      </c>
      <c r="B10" s="29">
        <v>70919771</v>
      </c>
      <c r="C10" s="30">
        <v>3686003</v>
      </c>
      <c r="D10" s="30">
        <v>84300</v>
      </c>
      <c r="E10" s="30">
        <v>125832</v>
      </c>
    </row>
    <row r="11" spans="1:5" x14ac:dyDescent="0.2">
      <c r="A11" s="29" t="s">
        <v>34</v>
      </c>
      <c r="B11" s="29">
        <v>71180311</v>
      </c>
      <c r="C11" s="30">
        <v>3124233</v>
      </c>
      <c r="D11" s="30">
        <v>0</v>
      </c>
      <c r="E11" s="30">
        <v>0</v>
      </c>
    </row>
    <row r="12" spans="1:5" x14ac:dyDescent="0.2">
      <c r="A12" s="29" t="s">
        <v>35</v>
      </c>
      <c r="B12" s="29">
        <v>70958441</v>
      </c>
      <c r="C12" s="30">
        <v>3105588</v>
      </c>
      <c r="D12" s="30">
        <v>0</v>
      </c>
      <c r="E12" s="30">
        <v>0</v>
      </c>
    </row>
    <row r="13" spans="1:5" x14ac:dyDescent="0.2">
      <c r="A13" s="29" t="s">
        <v>36</v>
      </c>
      <c r="B13" s="29">
        <v>68783922</v>
      </c>
      <c r="C13" s="30">
        <v>3671537</v>
      </c>
      <c r="D13" s="30">
        <v>84300</v>
      </c>
      <c r="E13" s="30">
        <v>126450</v>
      </c>
    </row>
    <row r="14" spans="1:5" x14ac:dyDescent="0.2">
      <c r="A14" s="29" t="s">
        <v>37</v>
      </c>
      <c r="B14" s="29">
        <v>71187081</v>
      </c>
      <c r="C14" s="30">
        <v>3663920</v>
      </c>
      <c r="D14" s="30">
        <v>84300</v>
      </c>
      <c r="E14" s="30">
        <v>126229</v>
      </c>
    </row>
    <row r="15" spans="1:5" x14ac:dyDescent="0.2">
      <c r="A15" s="29" t="s">
        <v>38</v>
      </c>
      <c r="B15" s="29">
        <v>70830355</v>
      </c>
      <c r="C15" s="30">
        <v>3639637</v>
      </c>
      <c r="D15" s="30">
        <v>84300</v>
      </c>
      <c r="E15" s="30">
        <v>126450</v>
      </c>
    </row>
    <row r="16" spans="1:5" x14ac:dyDescent="0.2">
      <c r="A16" s="29" t="s">
        <v>39</v>
      </c>
      <c r="B16" s="29">
        <v>70567646</v>
      </c>
      <c r="C16" s="30">
        <v>3690919</v>
      </c>
      <c r="D16" s="30">
        <v>84300</v>
      </c>
      <c r="E16" s="30">
        <v>103011</v>
      </c>
    </row>
    <row r="17" spans="1:5" x14ac:dyDescent="0.2">
      <c r="A17" s="29" t="s">
        <v>40</v>
      </c>
      <c r="B17" s="29">
        <v>69092061</v>
      </c>
      <c r="C17" s="30">
        <v>3539239</v>
      </c>
      <c r="D17" s="30">
        <v>84300</v>
      </c>
      <c r="E17" s="30">
        <v>126450</v>
      </c>
    </row>
    <row r="18" spans="1:5" x14ac:dyDescent="0.2">
      <c r="A18" s="29" t="s">
        <v>41</v>
      </c>
      <c r="B18" s="29">
        <v>1349341</v>
      </c>
      <c r="C18" s="30">
        <v>3622772</v>
      </c>
      <c r="D18" s="30">
        <v>78277</v>
      </c>
      <c r="E18" s="30">
        <v>126319</v>
      </c>
    </row>
    <row r="19" spans="1:5" x14ac:dyDescent="0.2">
      <c r="A19" s="29" t="s">
        <v>42</v>
      </c>
      <c r="B19" s="29">
        <v>70824134</v>
      </c>
      <c r="C19" s="30">
        <v>3640453</v>
      </c>
      <c r="D19" s="30">
        <v>84300</v>
      </c>
      <c r="E19" s="30">
        <v>126450</v>
      </c>
    </row>
    <row r="20" spans="1:5" x14ac:dyDescent="0.2">
      <c r="A20" s="29" t="s">
        <v>43</v>
      </c>
      <c r="B20" s="29">
        <v>46937005</v>
      </c>
      <c r="C20" s="30">
        <v>3429577</v>
      </c>
      <c r="D20" s="30">
        <v>82025</v>
      </c>
      <c r="E20" s="30">
        <v>79911</v>
      </c>
    </row>
    <row r="21" spans="1:5" x14ac:dyDescent="0.2">
      <c r="A21" s="29" t="s">
        <v>44</v>
      </c>
      <c r="B21" s="29">
        <v>5054265</v>
      </c>
      <c r="C21" s="30">
        <v>3610148</v>
      </c>
      <c r="D21" s="30">
        <v>84300</v>
      </c>
      <c r="E21" s="30">
        <v>126450</v>
      </c>
    </row>
    <row r="22" spans="1:5" x14ac:dyDescent="0.2">
      <c r="A22" s="29" t="s">
        <v>45</v>
      </c>
      <c r="B22" s="29">
        <v>71203354</v>
      </c>
      <c r="C22" s="30">
        <v>3641667</v>
      </c>
      <c r="D22" s="30">
        <v>84298</v>
      </c>
      <c r="E22" s="30">
        <v>126447</v>
      </c>
    </row>
    <row r="23" spans="1:5" x14ac:dyDescent="0.2">
      <c r="A23" s="29" t="s">
        <v>46</v>
      </c>
      <c r="B23" s="29">
        <v>67438539</v>
      </c>
      <c r="C23" s="30">
        <v>3685025</v>
      </c>
      <c r="D23" s="30">
        <v>84298</v>
      </c>
      <c r="E23" s="30">
        <v>126450</v>
      </c>
    </row>
    <row r="24" spans="1:5" x14ac:dyDescent="0.2">
      <c r="A24" s="29" t="s">
        <v>47</v>
      </c>
      <c r="B24" s="29">
        <v>71223649</v>
      </c>
      <c r="C24" s="30">
        <v>3615542</v>
      </c>
      <c r="D24" s="30">
        <v>84068</v>
      </c>
      <c r="E24" s="30">
        <v>125976</v>
      </c>
    </row>
    <row r="25" spans="1:5" x14ac:dyDescent="0.2">
      <c r="A25" s="29" t="s">
        <v>48</v>
      </c>
      <c r="B25" s="29">
        <v>3176053</v>
      </c>
      <c r="C25" s="30">
        <v>3642448</v>
      </c>
      <c r="D25" s="30">
        <v>72863</v>
      </c>
      <c r="E25" s="30">
        <v>109350</v>
      </c>
    </row>
    <row r="26" spans="1:5" x14ac:dyDescent="0.2">
      <c r="A26" s="29" t="s">
        <v>49</v>
      </c>
      <c r="B26" s="29">
        <v>75007894</v>
      </c>
      <c r="C26" s="30">
        <v>3627807</v>
      </c>
      <c r="D26" s="30">
        <v>0</v>
      </c>
      <c r="E26" s="30">
        <v>0</v>
      </c>
    </row>
    <row r="27" spans="1:5" x14ac:dyDescent="0.2">
      <c r="A27" s="29" t="s">
        <v>50</v>
      </c>
      <c r="B27" s="29">
        <v>68955057</v>
      </c>
      <c r="C27" s="30">
        <v>3565703</v>
      </c>
      <c r="D27" s="30">
        <v>84223</v>
      </c>
      <c r="E27" s="30">
        <v>126256</v>
      </c>
    </row>
    <row r="28" spans="1:5" x14ac:dyDescent="0.2">
      <c r="A28" s="29" t="s">
        <v>51</v>
      </c>
      <c r="B28" s="29">
        <v>71246061</v>
      </c>
      <c r="C28" s="30">
        <v>2748890</v>
      </c>
      <c r="D28" s="30">
        <v>84300</v>
      </c>
      <c r="E28" s="30">
        <v>114880</v>
      </c>
    </row>
    <row r="29" spans="1:5" x14ac:dyDescent="0.2">
      <c r="A29" s="29" t="s">
        <v>52</v>
      </c>
      <c r="B29" s="29">
        <v>68538189</v>
      </c>
      <c r="C29" s="30">
        <v>3642093</v>
      </c>
      <c r="D29" s="30">
        <v>84170</v>
      </c>
      <c r="E29" s="30">
        <v>125156</v>
      </c>
    </row>
    <row r="30" spans="1:5" x14ac:dyDescent="0.2">
      <c r="A30" s="29" t="s">
        <v>53</v>
      </c>
      <c r="B30" s="29">
        <v>71224831</v>
      </c>
      <c r="C30" s="30">
        <v>3447105</v>
      </c>
      <c r="D30" s="30">
        <v>84296</v>
      </c>
      <c r="E30" s="30">
        <v>126080</v>
      </c>
    </row>
    <row r="31" spans="1:5" x14ac:dyDescent="0.2">
      <c r="A31" s="29" t="s">
        <v>54</v>
      </c>
      <c r="B31" s="29">
        <v>75058944</v>
      </c>
      <c r="C31" s="30">
        <v>3639491</v>
      </c>
      <c r="D31" s="30">
        <v>84294</v>
      </c>
      <c r="E31" s="30">
        <v>126441</v>
      </c>
    </row>
    <row r="32" spans="1:5" x14ac:dyDescent="0.2">
      <c r="A32" s="29" t="s">
        <v>55</v>
      </c>
      <c r="B32" s="29">
        <v>68731302</v>
      </c>
      <c r="C32" s="30">
        <v>3172585</v>
      </c>
      <c r="D32" s="30">
        <v>0</v>
      </c>
      <c r="E32" s="30">
        <v>0</v>
      </c>
    </row>
    <row r="33" spans="1:5" x14ac:dyDescent="0.2">
      <c r="A33" s="29" t="s">
        <v>56</v>
      </c>
      <c r="B33" s="29">
        <v>70951993</v>
      </c>
      <c r="C33" s="30">
        <v>3647549</v>
      </c>
      <c r="D33" s="30">
        <v>84174</v>
      </c>
      <c r="E33" s="30">
        <v>125829</v>
      </c>
    </row>
    <row r="34" spans="1:5" x14ac:dyDescent="0.2">
      <c r="A34" s="29" t="s">
        <v>57</v>
      </c>
      <c r="B34" s="29">
        <v>61731226</v>
      </c>
      <c r="C34" s="30">
        <v>3598416</v>
      </c>
      <c r="D34" s="30">
        <v>84300</v>
      </c>
      <c r="E34" s="30">
        <v>126450</v>
      </c>
    </row>
    <row r="35" spans="1:5" x14ac:dyDescent="0.2">
      <c r="A35" s="29" t="s">
        <v>58</v>
      </c>
      <c r="B35" s="29">
        <v>70926727</v>
      </c>
      <c r="C35" s="30">
        <v>3586375</v>
      </c>
      <c r="D35" s="30">
        <v>84300</v>
      </c>
      <c r="E35" s="30">
        <v>125585</v>
      </c>
    </row>
    <row r="36" spans="1:5" x14ac:dyDescent="0.2">
      <c r="A36" s="29" t="s">
        <v>59</v>
      </c>
      <c r="B36" s="29">
        <v>70950792</v>
      </c>
      <c r="C36" s="30">
        <v>3709336</v>
      </c>
      <c r="D36" s="30">
        <v>84294</v>
      </c>
      <c r="E36" s="30">
        <v>126380</v>
      </c>
    </row>
    <row r="37" spans="1:5" x14ac:dyDescent="0.2">
      <c r="A37" s="29" t="s">
        <v>60</v>
      </c>
      <c r="B37" s="29">
        <v>75121913</v>
      </c>
      <c r="C37" s="30">
        <v>3569334</v>
      </c>
      <c r="D37" s="30">
        <v>84160</v>
      </c>
      <c r="E37" s="30">
        <v>125624</v>
      </c>
    </row>
    <row r="38" spans="1:5" x14ac:dyDescent="0.2">
      <c r="A38" s="29" t="s">
        <v>61</v>
      </c>
      <c r="B38" s="29">
        <v>2270935</v>
      </c>
      <c r="C38" s="30">
        <v>3413440</v>
      </c>
      <c r="D38" s="30">
        <v>84200</v>
      </c>
      <c r="E38" s="30">
        <v>126300</v>
      </c>
    </row>
    <row r="39" spans="1:5" x14ac:dyDescent="0.2">
      <c r="A39" s="29" t="s">
        <v>62</v>
      </c>
      <c r="B39" s="29">
        <v>65986580</v>
      </c>
      <c r="C39" s="30">
        <v>2807530</v>
      </c>
      <c r="D39" s="30">
        <v>84300</v>
      </c>
      <c r="E39" s="30">
        <v>126090</v>
      </c>
    </row>
    <row r="40" spans="1:5" x14ac:dyDescent="0.2">
      <c r="A40" s="29" t="s">
        <v>63</v>
      </c>
      <c r="B40" s="29">
        <v>4225317</v>
      </c>
      <c r="C40" s="30">
        <v>3638333</v>
      </c>
      <c r="D40" s="30">
        <v>84300</v>
      </c>
      <c r="E40" s="30">
        <v>126450</v>
      </c>
    </row>
    <row r="41" spans="1:5" x14ac:dyDescent="0.2">
      <c r="A41" s="29" t="s">
        <v>64</v>
      </c>
      <c r="B41" s="29">
        <v>70939659</v>
      </c>
      <c r="C41" s="30">
        <v>3203335</v>
      </c>
      <c r="D41" s="30">
        <v>0</v>
      </c>
      <c r="E41" s="30">
        <v>0</v>
      </c>
    </row>
    <row r="42" spans="1:5" x14ac:dyDescent="0.2">
      <c r="A42" s="29" t="s">
        <v>65</v>
      </c>
      <c r="B42" s="29">
        <v>71228527</v>
      </c>
      <c r="C42" s="30">
        <v>3594945</v>
      </c>
      <c r="D42" s="30">
        <v>84294</v>
      </c>
      <c r="E42" s="30">
        <v>126444</v>
      </c>
    </row>
    <row r="43" spans="1:5" x14ac:dyDescent="0.2">
      <c r="A43" s="31" t="s">
        <v>66</v>
      </c>
      <c r="B43" s="31">
        <v>69609969</v>
      </c>
      <c r="C43" s="30">
        <v>3593947</v>
      </c>
      <c r="D43" s="30">
        <v>97565</v>
      </c>
      <c r="E43" s="30">
        <v>126325</v>
      </c>
    </row>
    <row r="44" spans="1:5" x14ac:dyDescent="0.2">
      <c r="A44" s="29" t="s">
        <v>67</v>
      </c>
      <c r="B44" s="29">
        <v>5010632</v>
      </c>
      <c r="C44" s="30">
        <v>3610041</v>
      </c>
      <c r="D44" s="30">
        <v>84298</v>
      </c>
      <c r="E44" s="30">
        <v>126428</v>
      </c>
    </row>
    <row r="45" spans="1:5" x14ac:dyDescent="0.2">
      <c r="A45" s="29" t="s">
        <v>68</v>
      </c>
      <c r="B45" s="29">
        <v>63024276</v>
      </c>
      <c r="C45" s="30">
        <v>3665656</v>
      </c>
      <c r="D45" s="30">
        <v>81597</v>
      </c>
      <c r="E45" s="30">
        <v>112889.5</v>
      </c>
    </row>
    <row r="46" spans="1:5" x14ac:dyDescent="0.2">
      <c r="A46" s="29" t="s">
        <v>69</v>
      </c>
      <c r="B46" s="29">
        <v>70902640</v>
      </c>
      <c r="C46" s="30">
        <v>3153719</v>
      </c>
      <c r="D46" s="30">
        <v>0</v>
      </c>
      <c r="E46" s="30">
        <v>0</v>
      </c>
    </row>
    <row r="47" spans="1:5" x14ac:dyDescent="0.2">
      <c r="A47" s="29" t="s">
        <v>70</v>
      </c>
      <c r="B47" s="29">
        <v>70626812</v>
      </c>
      <c r="C47" s="30">
        <v>3619006</v>
      </c>
      <c r="D47" s="30">
        <v>84294</v>
      </c>
      <c r="E47" s="30">
        <v>126441</v>
      </c>
    </row>
    <row r="48" spans="1:5" x14ac:dyDescent="0.2">
      <c r="A48" s="29" t="s">
        <v>71</v>
      </c>
      <c r="B48" s="29">
        <v>69649740</v>
      </c>
      <c r="C48" s="30">
        <v>3626556</v>
      </c>
      <c r="D48" s="30">
        <v>84294</v>
      </c>
      <c r="E48" s="30">
        <v>125854</v>
      </c>
    </row>
    <row r="49" spans="1:5" x14ac:dyDescent="0.2">
      <c r="A49" s="29" t="s">
        <v>72</v>
      </c>
      <c r="B49" s="29">
        <v>4234201</v>
      </c>
      <c r="C49" s="30">
        <v>3688412</v>
      </c>
      <c r="D49" s="30">
        <v>84300</v>
      </c>
      <c r="E49" s="30">
        <v>126450</v>
      </c>
    </row>
    <row r="50" spans="1:5" x14ac:dyDescent="0.2">
      <c r="A50" s="29" t="s">
        <v>73</v>
      </c>
      <c r="B50" s="29">
        <v>4822986</v>
      </c>
      <c r="C50" s="30">
        <v>2646633</v>
      </c>
      <c r="D50" s="30">
        <v>40140</v>
      </c>
      <c r="E50" s="30">
        <v>118878</v>
      </c>
    </row>
    <row r="51" spans="1:5" x14ac:dyDescent="0.2">
      <c r="A51" s="29" t="s">
        <v>74</v>
      </c>
      <c r="B51" s="29">
        <v>70520097</v>
      </c>
      <c r="C51" s="30">
        <v>3623902</v>
      </c>
      <c r="D51" s="30">
        <v>84296</v>
      </c>
      <c r="E51" s="30">
        <v>126138</v>
      </c>
    </row>
    <row r="52" spans="1:5" x14ac:dyDescent="0.2">
      <c r="A52" s="29" t="s">
        <v>75</v>
      </c>
      <c r="B52" s="29">
        <v>70287201</v>
      </c>
      <c r="C52" s="30">
        <v>2808789</v>
      </c>
      <c r="D52" s="30">
        <v>84296</v>
      </c>
      <c r="E52" s="30">
        <v>126228</v>
      </c>
    </row>
    <row r="53" spans="1:5" x14ac:dyDescent="0.2">
      <c r="A53" s="29" t="s">
        <v>76</v>
      </c>
      <c r="B53" s="29">
        <v>4879864</v>
      </c>
      <c r="C53" s="30">
        <v>2768302</v>
      </c>
      <c r="D53" s="30">
        <v>95789</v>
      </c>
      <c r="E53" s="30">
        <v>126444</v>
      </c>
    </row>
    <row r="54" spans="1:5" x14ac:dyDescent="0.2">
      <c r="A54" s="29" t="s">
        <v>77</v>
      </c>
      <c r="B54" s="29">
        <v>61100684</v>
      </c>
      <c r="C54" s="30">
        <v>2759746</v>
      </c>
      <c r="D54" s="30">
        <v>82898</v>
      </c>
      <c r="E54" s="30">
        <v>126187</v>
      </c>
    </row>
    <row r="55" spans="1:5" x14ac:dyDescent="0.2">
      <c r="A55" s="29" t="s">
        <v>78</v>
      </c>
      <c r="B55" s="29">
        <v>70285195</v>
      </c>
      <c r="C55" s="30">
        <v>3480633</v>
      </c>
      <c r="D55" s="30">
        <v>84300</v>
      </c>
      <c r="E55" s="30">
        <v>126390</v>
      </c>
    </row>
    <row r="56" spans="1:5" x14ac:dyDescent="0.2">
      <c r="A56" s="29" t="s">
        <v>79</v>
      </c>
      <c r="B56" s="29">
        <v>69459401</v>
      </c>
      <c r="C56" s="30">
        <v>3300408</v>
      </c>
      <c r="D56" s="30">
        <v>84296</v>
      </c>
      <c r="E56" s="30">
        <v>125114</v>
      </c>
    </row>
    <row r="57" spans="1:5" x14ac:dyDescent="0.2">
      <c r="A57" s="29" t="s">
        <v>80</v>
      </c>
      <c r="B57" s="29">
        <v>70901155</v>
      </c>
      <c r="C57" s="30">
        <v>2412363</v>
      </c>
      <c r="D57" s="30">
        <v>95813</v>
      </c>
      <c r="E57" s="30">
        <v>126324</v>
      </c>
    </row>
    <row r="58" spans="1:5" x14ac:dyDescent="0.2">
      <c r="A58" s="29" t="s">
        <v>81</v>
      </c>
      <c r="B58" s="29">
        <v>71195530</v>
      </c>
      <c r="C58" s="30">
        <v>2908097</v>
      </c>
      <c r="D58" s="30">
        <v>0</v>
      </c>
      <c r="E58" s="30">
        <v>0</v>
      </c>
    </row>
    <row r="59" spans="1:5" x14ac:dyDescent="0.2">
      <c r="A59" s="29" t="s">
        <v>82</v>
      </c>
      <c r="B59" s="29">
        <v>70899088</v>
      </c>
      <c r="C59" s="30">
        <v>3220157</v>
      </c>
      <c r="D59" s="30">
        <v>41018</v>
      </c>
      <c r="E59" s="30">
        <v>120900</v>
      </c>
    </row>
    <row r="60" spans="1:5" x14ac:dyDescent="0.2">
      <c r="A60" s="29" t="s">
        <v>83</v>
      </c>
      <c r="B60" s="29">
        <v>70955280</v>
      </c>
      <c r="C60" s="30">
        <v>3711658</v>
      </c>
      <c r="D60" s="30">
        <v>84296</v>
      </c>
      <c r="E60" s="30">
        <v>126444</v>
      </c>
    </row>
    <row r="61" spans="1:5" x14ac:dyDescent="0.2">
      <c r="A61" s="29" t="s">
        <v>84</v>
      </c>
      <c r="B61" s="29">
        <v>70265704</v>
      </c>
      <c r="C61" s="30">
        <v>3619196</v>
      </c>
      <c r="D61" s="30">
        <v>84092</v>
      </c>
      <c r="E61" s="30">
        <v>124420</v>
      </c>
    </row>
    <row r="62" spans="1:5" x14ac:dyDescent="0.2">
      <c r="A62" s="29" t="s">
        <v>85</v>
      </c>
      <c r="B62" s="29">
        <v>70924937</v>
      </c>
      <c r="C62" s="30">
        <v>3585529</v>
      </c>
      <c r="D62" s="30">
        <v>82496</v>
      </c>
      <c r="E62" s="30">
        <v>123323</v>
      </c>
    </row>
    <row r="63" spans="1:5" x14ac:dyDescent="0.2">
      <c r="A63" s="29" t="s">
        <v>86</v>
      </c>
      <c r="B63" s="29">
        <v>70964611</v>
      </c>
      <c r="C63" s="30">
        <v>2768922</v>
      </c>
      <c r="D63" s="30">
        <v>84294</v>
      </c>
      <c r="E63" s="30">
        <v>126012</v>
      </c>
    </row>
    <row r="64" spans="1:5" x14ac:dyDescent="0.2">
      <c r="A64" s="29" t="s">
        <v>87</v>
      </c>
      <c r="B64" s="29">
        <v>70419027</v>
      </c>
      <c r="C64" s="30">
        <v>2872805</v>
      </c>
      <c r="D64" s="30">
        <v>0</v>
      </c>
      <c r="E64" s="30">
        <v>0</v>
      </c>
    </row>
    <row r="65" spans="1:5" x14ac:dyDescent="0.2">
      <c r="A65" s="29" t="s">
        <v>88</v>
      </c>
      <c r="B65" s="29">
        <v>70961051</v>
      </c>
      <c r="C65" s="30">
        <v>3615804</v>
      </c>
      <c r="D65" s="30">
        <v>84300</v>
      </c>
      <c r="E65" s="30">
        <v>126450</v>
      </c>
    </row>
    <row r="66" spans="1:5" x14ac:dyDescent="0.2">
      <c r="A66" s="29" t="s">
        <v>89</v>
      </c>
      <c r="B66" s="29">
        <v>70954925</v>
      </c>
      <c r="C66" s="30">
        <v>3640702</v>
      </c>
      <c r="D66" s="30">
        <v>84300</v>
      </c>
      <c r="E66" s="30">
        <v>126450</v>
      </c>
    </row>
    <row r="67" spans="1:5" x14ac:dyDescent="0.2">
      <c r="A67" s="29" t="s">
        <v>90</v>
      </c>
      <c r="B67" s="29">
        <v>71248633</v>
      </c>
      <c r="C67" s="30">
        <v>3566480</v>
      </c>
      <c r="D67" s="30">
        <v>83652</v>
      </c>
      <c r="E67" s="30">
        <v>126026</v>
      </c>
    </row>
    <row r="68" spans="1:5" x14ac:dyDescent="0.2">
      <c r="A68" s="29" t="s">
        <v>91</v>
      </c>
      <c r="B68" s="29">
        <v>71169431</v>
      </c>
      <c r="C68" s="30">
        <v>3627644</v>
      </c>
      <c r="D68" s="30">
        <v>84300</v>
      </c>
      <c r="E68" s="30">
        <v>126081</v>
      </c>
    </row>
    <row r="69" spans="1:5" x14ac:dyDescent="0.2">
      <c r="A69" s="29" t="s">
        <v>92</v>
      </c>
      <c r="B69" s="29">
        <v>75043548</v>
      </c>
      <c r="C69" s="30">
        <v>3567667</v>
      </c>
      <c r="D69" s="30">
        <v>73090</v>
      </c>
      <c r="E69" s="30">
        <v>109370</v>
      </c>
    </row>
    <row r="70" spans="1:5" x14ac:dyDescent="0.2">
      <c r="A70" s="29" t="s">
        <v>93</v>
      </c>
      <c r="B70" s="29">
        <v>70934258</v>
      </c>
      <c r="C70" s="30">
        <v>3527983</v>
      </c>
      <c r="D70" s="30">
        <v>84296</v>
      </c>
      <c r="E70" s="30">
        <v>126227</v>
      </c>
    </row>
    <row r="71" spans="1:5" x14ac:dyDescent="0.2">
      <c r="A71" s="29" t="s">
        <v>94</v>
      </c>
      <c r="B71" s="29">
        <v>70289166</v>
      </c>
      <c r="C71" s="30">
        <v>3513989</v>
      </c>
      <c r="D71" s="30">
        <v>81793</v>
      </c>
      <c r="E71" s="30">
        <v>123302</v>
      </c>
    </row>
    <row r="72" spans="1:5" x14ac:dyDescent="0.2">
      <c r="A72" s="29" t="s">
        <v>95</v>
      </c>
      <c r="B72" s="29">
        <v>71211721</v>
      </c>
      <c r="C72" s="30">
        <v>3607025.5</v>
      </c>
      <c r="D72" s="30">
        <v>80280</v>
      </c>
      <c r="E72" s="30">
        <v>120262</v>
      </c>
    </row>
    <row r="73" spans="1:5" x14ac:dyDescent="0.2">
      <c r="A73" s="29" t="s">
        <v>96</v>
      </c>
      <c r="B73" s="29">
        <v>75070065</v>
      </c>
      <c r="C73" s="30">
        <v>3534137</v>
      </c>
      <c r="D73" s="30">
        <v>73162</v>
      </c>
      <c r="E73" s="30">
        <v>118461</v>
      </c>
    </row>
    <row r="74" spans="1:5" x14ac:dyDescent="0.2">
      <c r="A74" s="29" t="s">
        <v>97</v>
      </c>
      <c r="B74" s="29">
        <v>70948755</v>
      </c>
      <c r="C74" s="30">
        <v>3143438</v>
      </c>
      <c r="D74" s="30">
        <v>0</v>
      </c>
      <c r="E74" s="30">
        <v>0</v>
      </c>
    </row>
    <row r="75" spans="1:5" x14ac:dyDescent="0.2">
      <c r="A75" s="29" t="s">
        <v>98</v>
      </c>
      <c r="B75" s="29">
        <v>65494636</v>
      </c>
      <c r="C75" s="30">
        <v>2991944</v>
      </c>
      <c r="D75" s="30">
        <v>83020</v>
      </c>
      <c r="E75" s="30">
        <v>109637</v>
      </c>
    </row>
    <row r="76" spans="1:5" x14ac:dyDescent="0.2">
      <c r="A76" s="29" t="s">
        <v>99</v>
      </c>
      <c r="B76" s="29">
        <v>70953201</v>
      </c>
      <c r="C76" s="30">
        <v>3437941</v>
      </c>
      <c r="D76" s="30">
        <v>0</v>
      </c>
      <c r="E76" s="30">
        <v>116533</v>
      </c>
    </row>
    <row r="77" spans="1:5" x14ac:dyDescent="0.2">
      <c r="A77" s="29" t="s">
        <v>100</v>
      </c>
      <c r="B77" s="29">
        <v>69458201</v>
      </c>
      <c r="C77" s="30">
        <v>3515452</v>
      </c>
      <c r="D77" s="30">
        <v>84300</v>
      </c>
      <c r="E77" s="30">
        <v>126450</v>
      </c>
    </row>
    <row r="78" spans="1:5" x14ac:dyDescent="0.2">
      <c r="A78" s="29" t="s">
        <v>101</v>
      </c>
      <c r="B78" s="29">
        <v>70852871</v>
      </c>
      <c r="C78" s="30">
        <v>3257052</v>
      </c>
      <c r="D78" s="30">
        <v>42150</v>
      </c>
      <c r="E78" s="30">
        <v>125824</v>
      </c>
    </row>
    <row r="79" spans="1:5" x14ac:dyDescent="0.2">
      <c r="A79" s="29" t="s">
        <v>102</v>
      </c>
      <c r="B79" s="29">
        <v>70952213</v>
      </c>
      <c r="C79" s="30">
        <v>3146304</v>
      </c>
      <c r="D79" s="30">
        <v>0</v>
      </c>
      <c r="E79" s="30">
        <v>0</v>
      </c>
    </row>
    <row r="80" spans="1:5" x14ac:dyDescent="0.2">
      <c r="A80" s="29" t="s">
        <v>103</v>
      </c>
      <c r="B80" s="29">
        <v>70971358</v>
      </c>
      <c r="C80" s="30">
        <v>3565018</v>
      </c>
      <c r="D80" s="30">
        <v>84298</v>
      </c>
      <c r="E80" s="30">
        <v>126448</v>
      </c>
    </row>
    <row r="81" spans="1:5" x14ac:dyDescent="0.2">
      <c r="A81" s="29" t="s">
        <v>104</v>
      </c>
      <c r="B81" s="29">
        <v>69000948</v>
      </c>
      <c r="C81" s="30">
        <v>3576757</v>
      </c>
      <c r="D81" s="30">
        <v>80372</v>
      </c>
      <c r="E81" s="30">
        <v>126009</v>
      </c>
    </row>
    <row r="82" spans="1:5" x14ac:dyDescent="0.2">
      <c r="A82" s="29" t="s">
        <v>105</v>
      </c>
      <c r="B82" s="29">
        <v>47921676</v>
      </c>
      <c r="C82" s="30">
        <v>3240736</v>
      </c>
      <c r="D82" s="30">
        <v>97705</v>
      </c>
      <c r="E82" s="30">
        <v>126258</v>
      </c>
    </row>
    <row r="83" spans="1:5" x14ac:dyDescent="0.2">
      <c r="A83" s="29" t="s">
        <v>106</v>
      </c>
      <c r="B83" s="29">
        <v>70238642</v>
      </c>
      <c r="C83" s="30">
        <v>3476727</v>
      </c>
      <c r="D83" s="30">
        <v>84300</v>
      </c>
      <c r="E83" s="30">
        <v>126450</v>
      </c>
    </row>
    <row r="84" spans="1:5" x14ac:dyDescent="0.2">
      <c r="A84" s="32" t="s">
        <v>107</v>
      </c>
      <c r="B84" s="32">
        <v>71192964</v>
      </c>
      <c r="C84" s="33">
        <v>2306545</v>
      </c>
      <c r="D84" s="33">
        <v>0</v>
      </c>
      <c r="E84" s="33">
        <v>0</v>
      </c>
    </row>
    <row r="97" spans="1:5" x14ac:dyDescent="0.2">
      <c r="A97"/>
      <c r="B97"/>
      <c r="C97"/>
      <c r="D97"/>
      <c r="E97"/>
    </row>
    <row r="98" spans="1:5" x14ac:dyDescent="0.2">
      <c r="A98"/>
      <c r="B98"/>
      <c r="C98"/>
      <c r="D98"/>
      <c r="E98"/>
    </row>
    <row r="99" spans="1:5" x14ac:dyDescent="0.2">
      <c r="A99"/>
      <c r="B99"/>
      <c r="C99"/>
      <c r="D99"/>
      <c r="E99"/>
    </row>
    <row r="100" spans="1:5" x14ac:dyDescent="0.2">
      <c r="A100"/>
      <c r="B100"/>
      <c r="C100"/>
      <c r="D100"/>
      <c r="E100"/>
    </row>
    <row r="101" spans="1:5" x14ac:dyDescent="0.2">
      <c r="A101"/>
      <c r="B101"/>
      <c r="C101"/>
      <c r="D101"/>
      <c r="E101"/>
    </row>
  </sheetData>
  <conditionalFormatting sqref="A2:A81">
    <cfRule type="expression" dxfId="8" priority="2">
      <formula>$AL2="překročen smluvní příspěvek"</formula>
    </cfRule>
  </conditionalFormatting>
  <conditionalFormatting sqref="A82:A84">
    <cfRule type="expression" dxfId="7" priority="1">
      <formula>$AL82="překročen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Martina Vraná</cp:lastModifiedBy>
  <cp:lastPrinted>2020-04-27T11:30:16Z</cp:lastPrinted>
  <dcterms:created xsi:type="dcterms:W3CDTF">2016-07-18T09:40:25Z</dcterms:created>
  <dcterms:modified xsi:type="dcterms:W3CDTF">2020-12-29T19:12:00Z</dcterms:modified>
</cp:coreProperties>
</file>